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82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<sst xmlns="http://schemas.openxmlformats.org/spreadsheetml/2006/main" count="42" uniqueCount="41">
  <si>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Period Life Table</t>
  </si>
  <si>
    <t>Age</t>
  </si>
  <si>
    <r>
      <t>n</t>
    </r>
    <r>
      <rPr>
        <b/>
        <i/>
        <sz val="16"/>
        <rFont val="Arial"/>
        <family val="2"/>
      </rPr>
      <t>N</t>
    </r>
    <r>
      <rPr>
        <b/>
        <i/>
        <sz val="10"/>
        <rFont val="Arial"/>
        <family val="2"/>
      </rPr>
      <t>x</t>
    </r>
  </si>
  <si>
    <r>
      <t>n</t>
    </r>
    <r>
      <rPr>
        <b/>
        <i/>
        <sz val="16"/>
        <rFont val="Arial"/>
        <family val="2"/>
      </rPr>
      <t>D</t>
    </r>
    <r>
      <rPr>
        <b/>
        <i/>
        <sz val="10"/>
        <rFont val="Arial"/>
        <family val="2"/>
      </rPr>
      <t>x</t>
    </r>
  </si>
  <si>
    <r>
      <t>n</t>
    </r>
    <r>
      <rPr>
        <b/>
        <i/>
        <sz val="16"/>
        <rFont val="Arial"/>
        <family val="2"/>
      </rPr>
      <t>m</t>
    </r>
    <r>
      <rPr>
        <b/>
        <i/>
        <sz val="10"/>
        <rFont val="Arial"/>
        <family val="2"/>
      </rPr>
      <t>x</t>
    </r>
  </si>
  <si>
    <r>
      <t>n</t>
    </r>
    <r>
      <rPr>
        <b/>
        <i/>
        <sz val="16"/>
        <rFont val="Arial"/>
        <family val="2"/>
      </rPr>
      <t>a</t>
    </r>
    <r>
      <rPr>
        <b/>
        <i/>
        <sz val="10"/>
        <rFont val="Arial"/>
        <family val="2"/>
      </rPr>
      <t>x</t>
    </r>
  </si>
  <si>
    <r>
      <t>n</t>
    </r>
    <r>
      <rPr>
        <b/>
        <i/>
        <sz val="16"/>
        <rFont val="Arial"/>
        <family val="2"/>
      </rPr>
      <t>p</t>
    </r>
    <r>
      <rPr>
        <b/>
        <i/>
        <sz val="10"/>
        <rFont val="Arial"/>
        <family val="2"/>
      </rPr>
      <t>x</t>
    </r>
  </si>
  <si>
    <r>
      <t>n</t>
    </r>
    <r>
      <rPr>
        <b/>
        <i/>
        <sz val="16"/>
        <rFont val="Arial"/>
        <family val="2"/>
      </rPr>
      <t>d</t>
    </r>
    <r>
      <rPr>
        <b/>
        <i/>
        <sz val="10"/>
        <rFont val="Arial"/>
        <family val="2"/>
      </rPr>
      <t>x</t>
    </r>
  </si>
  <si>
    <r>
      <t>l</t>
    </r>
    <r>
      <rPr>
        <b/>
        <i/>
        <sz val="10"/>
        <rFont val="Arial"/>
        <family val="2"/>
      </rPr>
      <t>x</t>
    </r>
  </si>
  <si>
    <r>
      <t>n</t>
    </r>
    <r>
      <rPr>
        <b/>
        <i/>
        <sz val="16"/>
        <rFont val="Arial"/>
        <family val="2"/>
      </rPr>
      <t>L</t>
    </r>
    <r>
      <rPr>
        <b/>
        <i/>
        <sz val="10"/>
        <rFont val="Arial"/>
        <family val="2"/>
      </rPr>
      <t>x</t>
    </r>
  </si>
  <si>
    <r>
      <t>T</t>
    </r>
    <r>
      <rPr>
        <b/>
        <i/>
        <sz val="10"/>
        <rFont val="Arial"/>
        <family val="2"/>
      </rPr>
      <t>x</t>
    </r>
  </si>
  <si>
    <r>
      <t>e</t>
    </r>
    <r>
      <rPr>
        <b/>
        <i/>
        <sz val="10"/>
        <rFont val="Arial"/>
        <family val="2"/>
      </rPr>
      <t>x</t>
    </r>
  </si>
  <si>
    <t>Col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</si>
  <si>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</si>
  <si>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</si>
  <si>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</si>
  <si>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</si>
  <si>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</si>
  <si>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</si>
  <si>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</si>
  <si>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</si>
  <si>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</si>
  <si>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</si>
  <si>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</si>
  <si>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n</t>
  </si>
  <si>
    <r>
      <t>n.n</t>
    </r>
    <r>
      <rPr>
        <b/>
        <i/>
        <sz val="16"/>
        <rFont val="Arial"/>
        <family val="2"/>
      </rPr>
      <t>m</t>
    </r>
    <r>
      <rPr>
        <b/>
        <i/>
        <sz val="8"/>
        <rFont val="Arial"/>
        <family val="2"/>
      </rPr>
      <t>x</t>
    </r>
  </si>
  <si>
    <r>
      <t>n-n</t>
    </r>
    <r>
      <rPr>
        <b/>
        <i/>
        <sz val="16"/>
        <rFont val="Arial"/>
        <family val="2"/>
      </rPr>
      <t>a</t>
    </r>
    <r>
      <rPr>
        <b/>
        <i/>
        <sz val="10"/>
        <rFont val="Arial"/>
        <family val="2"/>
      </rPr>
      <t>x</t>
    </r>
  </si>
  <si>
    <r>
      <t>(n-n</t>
    </r>
    <r>
      <rPr>
        <b/>
        <i/>
        <sz val="12"/>
        <rFont val="Arial"/>
        <family val="2"/>
      </rPr>
      <t>a</t>
    </r>
    <r>
      <rPr>
        <b/>
        <i/>
        <sz val="8"/>
        <rFont val="Arial"/>
        <family val="2"/>
      </rPr>
      <t>x)n</t>
    </r>
    <r>
      <rPr>
        <b/>
        <i/>
        <sz val="12"/>
        <rFont val="Arial"/>
        <family val="2"/>
      </rPr>
      <t>m</t>
    </r>
    <r>
      <rPr>
        <b/>
        <i/>
        <sz val="8"/>
        <rFont val="Arial"/>
        <family val="2"/>
      </rPr>
      <t>x</t>
    </r>
  </si>
  <si>
    <t>1+(n-nax)nmx</t>
  </si>
  <si>
    <r>
      <t xml:space="preserve">         n</t>
    </r>
    <r>
      <rPr>
        <b/>
        <i/>
        <sz val="16"/>
        <rFont val="Arial"/>
        <family val="2"/>
      </rPr>
      <t>q</t>
    </r>
    <r>
      <rPr>
        <b/>
        <i/>
        <sz val="10"/>
        <rFont val="Arial"/>
        <family val="2"/>
      </rPr>
      <t>x</t>
    </r>
  </si>
  <si>
    <r>
      <t>n.</t>
    </r>
    <r>
      <rPr>
        <b/>
        <i/>
        <sz val="12"/>
        <rFont val="Arial"/>
        <family val="2"/>
      </rPr>
      <t>l</t>
    </r>
    <r>
      <rPr>
        <b/>
        <i/>
        <sz val="8"/>
        <rFont val="Arial"/>
        <family val="2"/>
      </rPr>
      <t>x+n</t>
    </r>
  </si>
  <si>
    <r>
      <t>n</t>
    </r>
    <r>
      <rPr>
        <b/>
        <i/>
        <sz val="12"/>
        <rFont val="Arial"/>
        <family val="2"/>
      </rPr>
      <t>a</t>
    </r>
    <r>
      <rPr>
        <b/>
        <i/>
        <sz val="8"/>
        <rFont val="Arial"/>
        <family val="2"/>
      </rPr>
      <t>x x n</t>
    </r>
    <r>
      <rPr>
        <b/>
        <i/>
        <sz val="12"/>
        <rFont val="Arial"/>
        <family val="2"/>
      </rPr>
      <t>d</t>
    </r>
    <r>
      <rPr>
        <b/>
        <i/>
        <sz val="8"/>
        <rFont val="Arial"/>
        <family val="2"/>
      </rPr>
      <t>x</t>
    </r>
  </si>
  <si>
    <t>To use this table substitute columns 2, 3, and 5 with your own data</t>
  </si>
  <si>
    <t>Number of</t>
  </si>
  <si>
    <t>deaths</t>
  </si>
  <si>
    <t>Interval</t>
  </si>
  <si>
    <t xml:space="preserve">   Age</t>
  </si>
  <si>
    <t xml:space="preserve">  age group</t>
  </si>
  <si>
    <t xml:space="preserve">  Number in</t>
  </si>
  <si>
    <t>Life Table (Austria, Males - 1992)</t>
  </si>
  <si>
    <t>Aynalem Adugna, EthioDemographyAndHealth.org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</si>
</sst>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"/>
    <numFmt numFmtId="169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9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9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7" fillId="11" borderId="0" xfId="0" applyFont="1" applyFill="1" applyAlignment="1">
      <alignment/>
    </xf>
    <xf numFmtId="0" fontId="5" fillId="11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0.13671875" style="0" customWidth="1"/>
    <col min="3" max="3" width="13.00390625" style="0" customWidth="1"/>
    <col min="4" max="4" width="10.00390625" style="0" customWidth="1"/>
    <col min="7" max="7" width="0.2890625" style="0" customWidth="1"/>
    <col min="8" max="8" width="9.8515625" style="0" hidden="1" customWidth="1"/>
    <col min="9" max="9" width="15.8515625" style="0" hidden="1" customWidth="1"/>
    <col min="10" max="10" width="4.421875" style="0" hidden="1" customWidth="1"/>
    <col min="11" max="11" width="13.421875" style="0" customWidth="1"/>
    <col min="15" max="16" width="0.13671875" style="0" customWidth="1"/>
  </cols>
  <sheetData>
    <row r="1" spans="1:19" s="22" customFormat="1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22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3" customFormat="1" ht="32.25" customHeight="1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9"/>
      <c r="O3" s="29"/>
      <c r="P3" s="29"/>
      <c r="Q3" s="29"/>
      <c r="R3" s="29"/>
      <c r="S3" s="1"/>
    </row>
    <row r="4" spans="1:19" s="24" customFormat="1" ht="15" customHeight="1">
      <c r="A4" s="19"/>
      <c r="B4" s="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s="25" customFormat="1" ht="0" customHeight="1" hidden="1">
      <c r="A5" s="20"/>
      <c r="B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26" customFormat="1" ht="26.25" customHeight="1">
      <c r="A6" s="21" t="s">
        <v>0</v>
      </c>
      <c r="B6" s="9"/>
      <c r="C6" s="21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s="25" customFormat="1" ht="9.75" customHeight="1">
      <c r="A7" s="20"/>
      <c r="B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25" customFormat="1" ht="9" customHeight="1">
      <c r="A8" s="20"/>
      <c r="B8" s="7" t="s">
        <v>36</v>
      </c>
      <c r="C8" s="7" t="s">
        <v>38</v>
      </c>
      <c r="D8" s="7" t="s">
        <v>33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25" customFormat="1" ht="12" customHeight="1">
      <c r="A9" s="20"/>
      <c r="B9" s="7" t="s">
        <v>35</v>
      </c>
      <c r="C9" s="7" t="s">
        <v>37</v>
      </c>
      <c r="D9" s="7" t="s">
        <v>34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23" customFormat="1" ht="19.5" customHeight="1">
      <c r="A10" s="2" t="s">
        <v>12</v>
      </c>
      <c r="B10" s="2" t="s">
        <v>13</v>
      </c>
      <c r="C10" s="2" t="s">
        <v>13</v>
      </c>
      <c r="D10" s="2" t="s">
        <v>14</v>
      </c>
      <c r="E10" s="2" t="s">
        <v>15</v>
      </c>
      <c r="F10" s="2" t="s">
        <v>16</v>
      </c>
      <c r="G10" s="2"/>
      <c r="H10" s="2"/>
      <c r="I10" s="2"/>
      <c r="J10" s="2"/>
      <c r="K10" s="2" t="s">
        <v>17</v>
      </c>
      <c r="L10" s="2" t="s">
        <v>18</v>
      </c>
      <c r="M10" s="2" t="s">
        <v>19</v>
      </c>
      <c r="N10" s="2" t="s">
        <v>20</v>
      </c>
      <c r="O10" s="2"/>
      <c r="P10" s="2"/>
      <c r="Q10" s="2" t="s">
        <v>21</v>
      </c>
      <c r="R10" s="2" t="s">
        <v>22</v>
      </c>
      <c r="S10" s="2" t="s">
        <v>23</v>
      </c>
    </row>
    <row r="11" spans="1:19" s="27" customFormat="1" ht="21.75" customHeight="1">
      <c r="A11" s="15" t="s">
        <v>1</v>
      </c>
      <c r="B11" s="15" t="s">
        <v>24</v>
      </c>
      <c r="C11" s="16" t="s">
        <v>2</v>
      </c>
      <c r="D11" s="16" t="s">
        <v>3</v>
      </c>
      <c r="E11" s="16" t="s">
        <v>4</v>
      </c>
      <c r="F11" s="16" t="s">
        <v>5</v>
      </c>
      <c r="G11" s="17" t="s">
        <v>25</v>
      </c>
      <c r="H11" s="16" t="s">
        <v>26</v>
      </c>
      <c r="I11" s="17" t="s">
        <v>27</v>
      </c>
      <c r="J11" s="17" t="s">
        <v>28</v>
      </c>
      <c r="K11" s="16" t="s">
        <v>29</v>
      </c>
      <c r="L11" s="16" t="s">
        <v>6</v>
      </c>
      <c r="M11" s="18" t="s">
        <v>8</v>
      </c>
      <c r="N11" s="16" t="s">
        <v>7</v>
      </c>
      <c r="O11" s="17" t="s">
        <v>30</v>
      </c>
      <c r="P11" s="17" t="s">
        <v>31</v>
      </c>
      <c r="Q11" s="16" t="s">
        <v>9</v>
      </c>
      <c r="R11" s="18" t="s">
        <v>10</v>
      </c>
      <c r="S11" s="18" t="s">
        <v>11</v>
      </c>
    </row>
    <row r="12" spans="1:19" s="27" customFormat="1" ht="12.75" customHeight="1">
      <c r="A12" s="10"/>
      <c r="B12" s="10"/>
      <c r="C12" s="11"/>
      <c r="D12" s="11"/>
      <c r="E12" s="11"/>
      <c r="F12" s="11"/>
      <c r="G12" s="12"/>
      <c r="H12" s="11"/>
      <c r="I12" s="12"/>
      <c r="J12" s="12"/>
      <c r="K12" s="11"/>
      <c r="L12" s="11"/>
      <c r="M12" s="13"/>
      <c r="N12" s="11"/>
      <c r="O12" s="12"/>
      <c r="P12" s="12"/>
      <c r="Q12" s="11"/>
      <c r="R12" s="13"/>
      <c r="S12" s="13"/>
    </row>
    <row r="13" spans="1:19" ht="12.75">
      <c r="A13">
        <v>0</v>
      </c>
      <c r="B13">
        <v>1</v>
      </c>
      <c r="C13">
        <v>47925</v>
      </c>
      <c r="D13">
        <v>419</v>
      </c>
      <c r="E13">
        <f>D13/C13</f>
        <v>0.00874282733437663</v>
      </c>
      <c r="F13">
        <v>0.068</v>
      </c>
      <c r="G13">
        <f>B13*E13</f>
        <v>0.00874282733437663</v>
      </c>
      <c r="H13">
        <f>B13-F13</f>
        <v>0.9319999999999999</v>
      </c>
      <c r="I13">
        <f>H13*E13</f>
        <v>0.008148315075639019</v>
      </c>
      <c r="J13">
        <f>1+I13</f>
        <v>1.008148315075639</v>
      </c>
      <c r="K13" s="4">
        <f>G13/J13</f>
        <v>0.008672163811254971</v>
      </c>
      <c r="L13">
        <f>1-K13</f>
        <v>0.991327836188745</v>
      </c>
      <c r="M13">
        <v>100000</v>
      </c>
      <c r="N13" s="3">
        <f>M13-M14</f>
        <v>867.2163811255014</v>
      </c>
      <c r="O13" s="3">
        <f>B13*M14</f>
        <v>99132.7836188745</v>
      </c>
      <c r="P13" s="3">
        <f>F13*N13</f>
        <v>58.970713916534095</v>
      </c>
      <c r="Q13" s="3">
        <f>O13+P13</f>
        <v>99191.75433279104</v>
      </c>
      <c r="R13" s="3">
        <f aca="true" t="shared" si="0" ref="R13:R31">R14+Q13</f>
        <v>7288901.100951618</v>
      </c>
      <c r="S13" s="5">
        <f>R13/M13</f>
        <v>72.88901100951618</v>
      </c>
    </row>
    <row r="14" spans="1:19" ht="12.75">
      <c r="A14">
        <v>1</v>
      </c>
      <c r="B14">
        <v>4</v>
      </c>
      <c r="C14">
        <v>189127</v>
      </c>
      <c r="D14">
        <v>70</v>
      </c>
      <c r="E14">
        <f aca="true" t="shared" si="1" ref="E14:E31">D14/C14</f>
        <v>0.0003701216642785007</v>
      </c>
      <c r="F14">
        <v>1.626</v>
      </c>
      <c r="G14">
        <f aca="true" t="shared" si="2" ref="G14:G31">B14*E14</f>
        <v>0.0014804866571140028</v>
      </c>
      <c r="H14">
        <f aca="true" t="shared" si="3" ref="H14:H31">B14-F14</f>
        <v>2.374</v>
      </c>
      <c r="I14">
        <f aca="true" t="shared" si="4" ref="I14:I31">H14*E14</f>
        <v>0.0008786688309971607</v>
      </c>
      <c r="J14">
        <f aca="true" t="shared" si="5" ref="J14:J31">1+I14</f>
        <v>1.0008786688309972</v>
      </c>
      <c r="K14" s="4">
        <f aca="true" t="shared" si="6" ref="K14:K30">G14/J14</f>
        <v>0.001479186941653154</v>
      </c>
      <c r="L14">
        <f>1-K14</f>
        <v>0.9985208130583468</v>
      </c>
      <c r="M14" s="3">
        <f>M13*L13</f>
        <v>99132.7836188745</v>
      </c>
      <c r="N14" s="3">
        <f aca="true" t="shared" si="7" ref="N14:N31">M14-M15</f>
        <v>146.63591901876498</v>
      </c>
      <c r="O14" s="3">
        <f aca="true" t="shared" si="8" ref="O14:O31">B14*M15</f>
        <v>395944.59079942293</v>
      </c>
      <c r="P14" s="3">
        <f aca="true" t="shared" si="9" ref="P14:P31">F14*N14</f>
        <v>238.43000432451183</v>
      </c>
      <c r="Q14" s="3">
        <f aca="true" t="shared" si="10" ref="Q14:Q31">O14+P14</f>
        <v>396183.02080374747</v>
      </c>
      <c r="R14" s="3">
        <f t="shared" si="0"/>
        <v>7189709.3466188265</v>
      </c>
      <c r="S14" s="5">
        <f aca="true" t="shared" si="11" ref="S14:S31">R14/M14</f>
        <v>72.52605126332732</v>
      </c>
    </row>
    <row r="15" spans="1:19" ht="12.75">
      <c r="A15">
        <v>5</v>
      </c>
      <c r="B15">
        <v>5</v>
      </c>
      <c r="C15">
        <v>234793</v>
      </c>
      <c r="D15">
        <v>36</v>
      </c>
      <c r="E15">
        <f t="shared" si="1"/>
        <v>0.00015332654721392886</v>
      </c>
      <c r="F15">
        <v>2.5</v>
      </c>
      <c r="G15">
        <f t="shared" si="2"/>
        <v>0.0007666327360696443</v>
      </c>
      <c r="H15">
        <f t="shared" si="3"/>
        <v>2.5</v>
      </c>
      <c r="I15">
        <f t="shared" si="4"/>
        <v>0.00038331636803482216</v>
      </c>
      <c r="J15">
        <f t="shared" si="5"/>
        <v>1.000383316368035</v>
      </c>
      <c r="K15" s="4">
        <f t="shared" si="6"/>
        <v>0.0007663389857929267</v>
      </c>
      <c r="L15">
        <f aca="true" t="shared" si="12" ref="L15:L31">1-K15</f>
        <v>0.9992336610142071</v>
      </c>
      <c r="M15" s="3">
        <f>M14*L14</f>
        <v>98986.14769985573</v>
      </c>
      <c r="N15" s="3">
        <f t="shared" si="7"/>
        <v>75.85694403585512</v>
      </c>
      <c r="O15" s="3">
        <f t="shared" si="8"/>
        <v>494551.4537790994</v>
      </c>
      <c r="P15" s="3">
        <f t="shared" si="9"/>
        <v>189.6423600896378</v>
      </c>
      <c r="Q15" s="3">
        <f t="shared" si="10"/>
        <v>494741.09613918903</v>
      </c>
      <c r="R15" s="3">
        <f t="shared" si="0"/>
        <v>6793526.325815079</v>
      </c>
      <c r="S15" s="5">
        <f t="shared" si="11"/>
        <v>68.63108105201047</v>
      </c>
    </row>
    <row r="16" spans="1:19" ht="12.75">
      <c r="A16">
        <v>10</v>
      </c>
      <c r="B16">
        <v>5</v>
      </c>
      <c r="C16">
        <v>238790</v>
      </c>
      <c r="D16">
        <v>46</v>
      </c>
      <c r="E16">
        <f t="shared" si="1"/>
        <v>0.00019263788265840278</v>
      </c>
      <c r="F16">
        <v>3.143</v>
      </c>
      <c r="G16">
        <f t="shared" si="2"/>
        <v>0.0009631894132920139</v>
      </c>
      <c r="H16">
        <f t="shared" si="3"/>
        <v>1.8570000000000002</v>
      </c>
      <c r="I16">
        <f t="shared" si="4"/>
        <v>0.00035772854809665403</v>
      </c>
      <c r="J16">
        <f t="shared" si="5"/>
        <v>1.0003577285480967</v>
      </c>
      <c r="K16" s="4">
        <f t="shared" si="6"/>
        <v>0.0009628449761566512</v>
      </c>
      <c r="L16">
        <f t="shared" si="12"/>
        <v>0.9990371550238434</v>
      </c>
      <c r="M16" s="3">
        <f aca="true" t="shared" si="13" ref="M16:M31">M15*L15</f>
        <v>98910.29075581988</v>
      </c>
      <c r="N16" s="3">
        <f t="shared" si="7"/>
        <v>95.23527654443751</v>
      </c>
      <c r="O16" s="3">
        <f t="shared" si="8"/>
        <v>494075.2773963772</v>
      </c>
      <c r="P16" s="3">
        <f t="shared" si="9"/>
        <v>299.32447417916705</v>
      </c>
      <c r="Q16" s="3">
        <f t="shared" si="10"/>
        <v>494374.60187055636</v>
      </c>
      <c r="R16" s="3">
        <f t="shared" si="0"/>
        <v>6298785.22967589</v>
      </c>
      <c r="S16" s="5">
        <f t="shared" si="11"/>
        <v>63.68179874453831</v>
      </c>
    </row>
    <row r="17" spans="1:19" ht="12.75">
      <c r="A17">
        <v>15</v>
      </c>
      <c r="B17">
        <v>5</v>
      </c>
      <c r="C17">
        <v>254996</v>
      </c>
      <c r="D17">
        <v>249</v>
      </c>
      <c r="E17">
        <f t="shared" si="1"/>
        <v>0.0009764859056612653</v>
      </c>
      <c r="F17">
        <v>2.724</v>
      </c>
      <c r="G17">
        <f t="shared" si="2"/>
        <v>0.004882429528306326</v>
      </c>
      <c r="H17">
        <f t="shared" si="3"/>
        <v>2.276</v>
      </c>
      <c r="I17">
        <f t="shared" si="4"/>
        <v>0.0022224819212850397</v>
      </c>
      <c r="J17">
        <f t="shared" si="5"/>
        <v>1.002222481921285</v>
      </c>
      <c r="K17" s="4">
        <f t="shared" si="6"/>
        <v>0.004871602479867134</v>
      </c>
      <c r="L17">
        <f t="shared" si="12"/>
        <v>0.9951283975201328</v>
      </c>
      <c r="M17" s="3">
        <f t="shared" si="13"/>
        <v>98815.05547927544</v>
      </c>
      <c r="N17" s="3">
        <f t="shared" si="7"/>
        <v>481.3876693210477</v>
      </c>
      <c r="O17" s="3">
        <f t="shared" si="8"/>
        <v>491668.33904977195</v>
      </c>
      <c r="P17" s="3">
        <f t="shared" si="9"/>
        <v>1311.3000112305342</v>
      </c>
      <c r="Q17" s="3">
        <f t="shared" si="10"/>
        <v>492979.63906100247</v>
      </c>
      <c r="R17" s="3">
        <f t="shared" si="0"/>
        <v>5804410.627805334</v>
      </c>
      <c r="S17" s="5">
        <f t="shared" si="11"/>
        <v>58.74014440059387</v>
      </c>
    </row>
    <row r="18" spans="1:19" ht="12.75">
      <c r="A18">
        <v>20</v>
      </c>
      <c r="B18">
        <v>5</v>
      </c>
      <c r="C18">
        <v>326831</v>
      </c>
      <c r="D18">
        <v>420</v>
      </c>
      <c r="E18">
        <f t="shared" si="1"/>
        <v>0.0012850678179242483</v>
      </c>
      <c r="F18">
        <v>2.52</v>
      </c>
      <c r="G18">
        <f t="shared" si="2"/>
        <v>0.006425339089621241</v>
      </c>
      <c r="H18">
        <f t="shared" si="3"/>
        <v>2.48</v>
      </c>
      <c r="I18">
        <f t="shared" si="4"/>
        <v>0.0031869681884521355</v>
      </c>
      <c r="J18">
        <f t="shared" si="5"/>
        <v>1.0031869681884522</v>
      </c>
      <c r="K18" s="4">
        <f t="shared" si="6"/>
        <v>0.00640492679168677</v>
      </c>
      <c r="L18">
        <f t="shared" si="12"/>
        <v>0.9935950732083132</v>
      </c>
      <c r="M18" s="3">
        <f t="shared" si="13"/>
        <v>98333.6678099544</v>
      </c>
      <c r="N18" s="3">
        <f t="shared" si="7"/>
        <v>629.8199434808048</v>
      </c>
      <c r="O18" s="3">
        <f t="shared" si="8"/>
        <v>488519.23933236796</v>
      </c>
      <c r="P18" s="3">
        <f t="shared" si="9"/>
        <v>1587.146257571628</v>
      </c>
      <c r="Q18" s="3">
        <f t="shared" si="10"/>
        <v>490106.3855899396</v>
      </c>
      <c r="R18" s="3">
        <f t="shared" si="0"/>
        <v>5311430.9887443315</v>
      </c>
      <c r="S18" s="5">
        <f t="shared" si="11"/>
        <v>54.01436870034712</v>
      </c>
    </row>
    <row r="19" spans="1:19" ht="12.75">
      <c r="A19">
        <v>25</v>
      </c>
      <c r="B19">
        <v>5</v>
      </c>
      <c r="C19">
        <v>355086</v>
      </c>
      <c r="D19">
        <v>403</v>
      </c>
      <c r="E19">
        <f t="shared" si="1"/>
        <v>0.001134936325284579</v>
      </c>
      <c r="F19">
        <v>2.481</v>
      </c>
      <c r="G19">
        <f t="shared" si="2"/>
        <v>0.005674681626422895</v>
      </c>
      <c r="H19">
        <f t="shared" si="3"/>
        <v>2.519</v>
      </c>
      <c r="I19">
        <f t="shared" si="4"/>
        <v>0.0028589046033918545</v>
      </c>
      <c r="J19">
        <f t="shared" si="5"/>
        <v>1.0028589046033918</v>
      </c>
      <c r="K19" s="4">
        <f t="shared" si="6"/>
        <v>0.005658504501854231</v>
      </c>
      <c r="L19">
        <f t="shared" si="12"/>
        <v>0.9943414954981458</v>
      </c>
      <c r="M19" s="3">
        <f t="shared" si="13"/>
        <v>97703.84786647359</v>
      </c>
      <c r="N19" s="3">
        <f t="shared" si="7"/>
        <v>552.8576630009193</v>
      </c>
      <c r="O19" s="3">
        <f t="shared" si="8"/>
        <v>485754.95101736335</v>
      </c>
      <c r="P19" s="3">
        <f t="shared" si="9"/>
        <v>1371.6398619052807</v>
      </c>
      <c r="Q19" s="3">
        <f t="shared" si="10"/>
        <v>487126.59087926865</v>
      </c>
      <c r="R19" s="3">
        <f t="shared" si="0"/>
        <v>4821324.603154392</v>
      </c>
      <c r="S19" s="5">
        <f t="shared" si="11"/>
        <v>49.346312437391695</v>
      </c>
    </row>
    <row r="20" spans="1:19" ht="12.75">
      <c r="A20">
        <v>30</v>
      </c>
      <c r="B20">
        <v>5</v>
      </c>
      <c r="C20">
        <v>324222</v>
      </c>
      <c r="D20">
        <v>441</v>
      </c>
      <c r="E20">
        <f t="shared" si="1"/>
        <v>0.0013601791365175713</v>
      </c>
      <c r="F20">
        <v>2.601</v>
      </c>
      <c r="G20">
        <f t="shared" si="2"/>
        <v>0.006800895682587856</v>
      </c>
      <c r="H20">
        <f t="shared" si="3"/>
        <v>2.399</v>
      </c>
      <c r="I20">
        <f t="shared" si="4"/>
        <v>0.0032630697485056537</v>
      </c>
      <c r="J20">
        <f t="shared" si="5"/>
        <v>1.0032630697485057</v>
      </c>
      <c r="K20" s="4">
        <f t="shared" si="6"/>
        <v>0.00677877606348321</v>
      </c>
      <c r="L20">
        <f t="shared" si="12"/>
        <v>0.9932212239365168</v>
      </c>
      <c r="M20" s="3">
        <f t="shared" si="13"/>
        <v>97150.99020347267</v>
      </c>
      <c r="N20" s="3">
        <f t="shared" si="7"/>
        <v>658.5648069349991</v>
      </c>
      <c r="O20" s="3">
        <f t="shared" si="8"/>
        <v>482462.1269826883</v>
      </c>
      <c r="P20" s="3">
        <f t="shared" si="9"/>
        <v>1712.9270628379325</v>
      </c>
      <c r="Q20" s="3">
        <f t="shared" si="10"/>
        <v>484175.05404552625</v>
      </c>
      <c r="R20" s="3">
        <f t="shared" si="0"/>
        <v>4334198.012275123</v>
      </c>
      <c r="S20" s="5">
        <f t="shared" si="11"/>
        <v>44.61300912319674</v>
      </c>
    </row>
    <row r="21" spans="1:19" ht="12.75">
      <c r="A21">
        <v>35</v>
      </c>
      <c r="B21">
        <v>5</v>
      </c>
      <c r="C21">
        <v>269963</v>
      </c>
      <c r="D21">
        <v>508</v>
      </c>
      <c r="E21">
        <f t="shared" si="1"/>
        <v>0.0018817393494664084</v>
      </c>
      <c r="F21">
        <v>2.701</v>
      </c>
      <c r="G21">
        <f t="shared" si="2"/>
        <v>0.009408696747332041</v>
      </c>
      <c r="H21">
        <f t="shared" si="3"/>
        <v>2.299</v>
      </c>
      <c r="I21">
        <f t="shared" si="4"/>
        <v>0.004326118764423272</v>
      </c>
      <c r="J21">
        <f t="shared" si="5"/>
        <v>1.0043261187644232</v>
      </c>
      <c r="K21" s="4">
        <f t="shared" si="6"/>
        <v>0.009368168935910113</v>
      </c>
      <c r="L21">
        <f t="shared" si="12"/>
        <v>0.9906318310640899</v>
      </c>
      <c r="M21" s="3">
        <f t="shared" si="13"/>
        <v>96492.42539653767</v>
      </c>
      <c r="N21" s="3">
        <f t="shared" si="7"/>
        <v>903.957342150461</v>
      </c>
      <c r="O21" s="3">
        <f t="shared" si="8"/>
        <v>477942.34027193603</v>
      </c>
      <c r="P21" s="3">
        <f t="shared" si="9"/>
        <v>2441.5887811483954</v>
      </c>
      <c r="Q21" s="3">
        <f t="shared" si="10"/>
        <v>480383.9290530844</v>
      </c>
      <c r="R21" s="3">
        <f t="shared" si="0"/>
        <v>3850022.958229597</v>
      </c>
      <c r="S21" s="5">
        <f t="shared" si="11"/>
        <v>39.89974282859868</v>
      </c>
    </row>
    <row r="22" spans="1:19" ht="12.75">
      <c r="A22">
        <v>40</v>
      </c>
      <c r="B22">
        <v>5</v>
      </c>
      <c r="C22">
        <v>261971</v>
      </c>
      <c r="D22">
        <v>769</v>
      </c>
      <c r="E22">
        <f t="shared" si="1"/>
        <v>0.002935439418866974</v>
      </c>
      <c r="F22">
        <v>2.663</v>
      </c>
      <c r="G22">
        <f t="shared" si="2"/>
        <v>0.01467719709433487</v>
      </c>
      <c r="H22">
        <f t="shared" si="3"/>
        <v>2.337</v>
      </c>
      <c r="I22">
        <f t="shared" si="4"/>
        <v>0.0068601219218921185</v>
      </c>
      <c r="J22">
        <f t="shared" si="5"/>
        <v>1.0068601219218922</v>
      </c>
      <c r="K22" s="4">
        <f t="shared" si="6"/>
        <v>0.014577195754181892</v>
      </c>
      <c r="L22">
        <f t="shared" si="12"/>
        <v>0.9854228042458181</v>
      </c>
      <c r="M22" s="3">
        <f t="shared" si="13"/>
        <v>95588.46805438721</v>
      </c>
      <c r="N22" s="3">
        <f t="shared" si="7"/>
        <v>1393.4118106711685</v>
      </c>
      <c r="O22" s="3">
        <f t="shared" si="8"/>
        <v>470975.2812185802</v>
      </c>
      <c r="P22" s="3">
        <f t="shared" si="9"/>
        <v>3710.6556518173215</v>
      </c>
      <c r="Q22" s="3">
        <f t="shared" si="10"/>
        <v>474685.93687039753</v>
      </c>
      <c r="R22" s="3">
        <f t="shared" si="0"/>
        <v>3369639.0291765127</v>
      </c>
      <c r="S22" s="5">
        <f t="shared" si="11"/>
        <v>35.2515224666984</v>
      </c>
    </row>
    <row r="23" spans="1:19" ht="12.75">
      <c r="A23">
        <v>45</v>
      </c>
      <c r="B23">
        <v>5</v>
      </c>
      <c r="C23">
        <v>238011</v>
      </c>
      <c r="D23">
        <v>1154</v>
      </c>
      <c r="E23">
        <f t="shared" si="1"/>
        <v>0.004848515404750201</v>
      </c>
      <c r="F23">
        <v>2.698</v>
      </c>
      <c r="G23">
        <f t="shared" si="2"/>
        <v>0.024242577023751002</v>
      </c>
      <c r="H23">
        <f t="shared" si="3"/>
        <v>2.302</v>
      </c>
      <c r="I23">
        <f t="shared" si="4"/>
        <v>0.011161282461734963</v>
      </c>
      <c r="J23">
        <f t="shared" si="5"/>
        <v>1.0111612824617349</v>
      </c>
      <c r="K23" s="4">
        <f t="shared" si="6"/>
        <v>0.02397498543924758</v>
      </c>
      <c r="L23">
        <f t="shared" si="12"/>
        <v>0.9760250145607524</v>
      </c>
      <c r="M23" s="3">
        <f t="shared" si="13"/>
        <v>94195.05624371604</v>
      </c>
      <c r="N23" s="3">
        <f t="shared" si="7"/>
        <v>2258.325101892202</v>
      </c>
      <c r="O23" s="3">
        <f t="shared" si="8"/>
        <v>459683.65570911916</v>
      </c>
      <c r="P23" s="3">
        <f t="shared" si="9"/>
        <v>6092.96112490516</v>
      </c>
      <c r="Q23" s="3">
        <f t="shared" si="10"/>
        <v>465776.6168340243</v>
      </c>
      <c r="R23" s="3">
        <f t="shared" si="0"/>
        <v>2894953.092306115</v>
      </c>
      <c r="S23" s="5">
        <f t="shared" si="11"/>
        <v>30.733599062947043</v>
      </c>
    </row>
    <row r="24" spans="1:19" ht="12.75">
      <c r="A24">
        <v>50</v>
      </c>
      <c r="B24">
        <v>5</v>
      </c>
      <c r="C24">
        <v>261612</v>
      </c>
      <c r="D24">
        <v>1866</v>
      </c>
      <c r="E24">
        <f t="shared" si="1"/>
        <v>0.007132700334847026</v>
      </c>
      <c r="F24">
        <v>2.676</v>
      </c>
      <c r="G24">
        <f t="shared" si="2"/>
        <v>0.035663501674235126</v>
      </c>
      <c r="H24">
        <f t="shared" si="3"/>
        <v>2.324</v>
      </c>
      <c r="I24">
        <f t="shared" si="4"/>
        <v>0.016576395578184487</v>
      </c>
      <c r="J24">
        <f t="shared" si="5"/>
        <v>1.0165763955781846</v>
      </c>
      <c r="K24" s="4">
        <f t="shared" si="6"/>
        <v>0.03508196907715064</v>
      </c>
      <c r="L24">
        <f t="shared" si="12"/>
        <v>0.9649180309228493</v>
      </c>
      <c r="M24" s="3">
        <f t="shared" si="13"/>
        <v>91936.73114182384</v>
      </c>
      <c r="N24" s="3">
        <f t="shared" si="7"/>
        <v>3225.321558971773</v>
      </c>
      <c r="O24" s="3">
        <f t="shared" si="8"/>
        <v>443557.0479142603</v>
      </c>
      <c r="P24" s="3">
        <f t="shared" si="9"/>
        <v>8630.960491808464</v>
      </c>
      <c r="Q24" s="3">
        <f t="shared" si="10"/>
        <v>452188.0084060688</v>
      </c>
      <c r="R24" s="3">
        <f t="shared" si="0"/>
        <v>2429176.4754720908</v>
      </c>
      <c r="S24" s="5">
        <f t="shared" si="11"/>
        <v>26.422262846443648</v>
      </c>
    </row>
    <row r="25" spans="1:19" ht="12.75">
      <c r="A25">
        <v>55</v>
      </c>
      <c r="B25">
        <v>5</v>
      </c>
      <c r="C25">
        <v>181385</v>
      </c>
      <c r="D25">
        <v>2043</v>
      </c>
      <c r="E25">
        <f t="shared" si="1"/>
        <v>0.011263334895388263</v>
      </c>
      <c r="F25">
        <v>2.645</v>
      </c>
      <c r="G25">
        <f t="shared" si="2"/>
        <v>0.05631667447694132</v>
      </c>
      <c r="H25">
        <f t="shared" si="3"/>
        <v>2.355</v>
      </c>
      <c r="I25">
        <f t="shared" si="4"/>
        <v>0.02652515367863936</v>
      </c>
      <c r="J25">
        <f t="shared" si="5"/>
        <v>1.0265251536786393</v>
      </c>
      <c r="K25" s="4">
        <f t="shared" si="6"/>
        <v>0.05486146566903478</v>
      </c>
      <c r="L25">
        <f t="shared" si="12"/>
        <v>0.9451385343309652</v>
      </c>
      <c r="M25" s="3">
        <f t="shared" si="13"/>
        <v>88711.40958285207</v>
      </c>
      <c r="N25" s="3">
        <f t="shared" si="7"/>
        <v>4866.837951281326</v>
      </c>
      <c r="O25" s="3">
        <f t="shared" si="8"/>
        <v>419222.8581578537</v>
      </c>
      <c r="P25" s="3">
        <f t="shared" si="9"/>
        <v>12872.786381139107</v>
      </c>
      <c r="Q25" s="3">
        <f t="shared" si="10"/>
        <v>432095.64453899284</v>
      </c>
      <c r="R25" s="3">
        <f t="shared" si="0"/>
        <v>1976988.467066022</v>
      </c>
      <c r="S25" s="5">
        <f t="shared" si="11"/>
        <v>22.28561665700524</v>
      </c>
    </row>
    <row r="26" spans="1:19" ht="12.75">
      <c r="A26">
        <v>60</v>
      </c>
      <c r="B26">
        <v>5</v>
      </c>
      <c r="C26">
        <v>187962</v>
      </c>
      <c r="D26">
        <v>3496</v>
      </c>
      <c r="E26">
        <f t="shared" si="1"/>
        <v>0.01859950415509518</v>
      </c>
      <c r="F26">
        <v>2.624</v>
      </c>
      <c r="G26">
        <f t="shared" si="2"/>
        <v>0.09299752077547589</v>
      </c>
      <c r="H26">
        <f t="shared" si="3"/>
        <v>2.376</v>
      </c>
      <c r="I26">
        <f t="shared" si="4"/>
        <v>0.044192421872506146</v>
      </c>
      <c r="J26">
        <f t="shared" si="5"/>
        <v>1.044192421872506</v>
      </c>
      <c r="K26" s="4">
        <f t="shared" si="6"/>
        <v>0.08906166988715296</v>
      </c>
      <c r="L26">
        <f t="shared" si="12"/>
        <v>0.9109383301128471</v>
      </c>
      <c r="M26" s="3">
        <f t="shared" si="13"/>
        <v>83844.57163157074</v>
      </c>
      <c r="N26" s="3">
        <f t="shared" si="7"/>
        <v>7467.337560480693</v>
      </c>
      <c r="O26" s="3">
        <f t="shared" si="8"/>
        <v>381886.17035545025</v>
      </c>
      <c r="P26" s="3">
        <f t="shared" si="9"/>
        <v>19594.29375870134</v>
      </c>
      <c r="Q26" s="3">
        <f t="shared" si="10"/>
        <v>401480.4641141516</v>
      </c>
      <c r="R26" s="3">
        <f t="shared" si="0"/>
        <v>1544892.8225270293</v>
      </c>
      <c r="S26" s="5">
        <f t="shared" si="11"/>
        <v>18.42567494191022</v>
      </c>
    </row>
    <row r="27" spans="1:19" ht="12.75">
      <c r="A27">
        <v>65</v>
      </c>
      <c r="B27">
        <v>5</v>
      </c>
      <c r="C27">
        <v>153832</v>
      </c>
      <c r="D27">
        <v>4366</v>
      </c>
      <c r="E27">
        <f t="shared" si="1"/>
        <v>0.028381611108221957</v>
      </c>
      <c r="F27">
        <v>2.619</v>
      </c>
      <c r="G27">
        <f t="shared" si="2"/>
        <v>0.14190805554110977</v>
      </c>
      <c r="H27">
        <f t="shared" si="3"/>
        <v>2.381</v>
      </c>
      <c r="I27">
        <f t="shared" si="4"/>
        <v>0.06757661604867647</v>
      </c>
      <c r="J27">
        <f t="shared" si="5"/>
        <v>1.0675766160486764</v>
      </c>
      <c r="K27" s="4">
        <f t="shared" si="6"/>
        <v>0.13292540639035452</v>
      </c>
      <c r="L27">
        <f t="shared" si="12"/>
        <v>0.8670745936096454</v>
      </c>
      <c r="M27" s="3">
        <f t="shared" si="13"/>
        <v>76377.23407109005</v>
      </c>
      <c r="N27" s="3">
        <f t="shared" si="7"/>
        <v>10152.474877870874</v>
      </c>
      <c r="O27" s="3">
        <f t="shared" si="8"/>
        <v>331123.7959660959</v>
      </c>
      <c r="P27" s="3">
        <f t="shared" si="9"/>
        <v>26589.33170514382</v>
      </c>
      <c r="Q27" s="3">
        <f t="shared" si="10"/>
        <v>357713.12767123966</v>
      </c>
      <c r="R27" s="3">
        <f t="shared" si="0"/>
        <v>1143412.3584128777</v>
      </c>
      <c r="S27" s="5">
        <f t="shared" si="11"/>
        <v>14.970591332865204</v>
      </c>
    </row>
    <row r="28" spans="1:19" ht="12.75">
      <c r="A28">
        <v>70</v>
      </c>
      <c r="B28">
        <v>5</v>
      </c>
      <c r="C28">
        <v>105169</v>
      </c>
      <c r="D28">
        <v>4337</v>
      </c>
      <c r="E28">
        <f t="shared" si="1"/>
        <v>0.04123838773783149</v>
      </c>
      <c r="F28">
        <v>2.593</v>
      </c>
      <c r="G28">
        <f t="shared" si="2"/>
        <v>0.20619193868915747</v>
      </c>
      <c r="H28">
        <f t="shared" si="3"/>
        <v>2.407</v>
      </c>
      <c r="I28">
        <f t="shared" si="4"/>
        <v>0.0992607992849604</v>
      </c>
      <c r="J28">
        <f t="shared" si="5"/>
        <v>1.0992607992849603</v>
      </c>
      <c r="K28" s="4">
        <f t="shared" si="6"/>
        <v>0.18757326634705776</v>
      </c>
      <c r="L28">
        <f t="shared" si="12"/>
        <v>0.8124267336529423</v>
      </c>
      <c r="M28" s="3">
        <f t="shared" si="13"/>
        <v>66224.75919321917</v>
      </c>
      <c r="N28" s="3">
        <f t="shared" si="7"/>
        <v>12421.994394919457</v>
      </c>
      <c r="O28" s="3">
        <f t="shared" si="8"/>
        <v>269013.82399149856</v>
      </c>
      <c r="P28" s="3">
        <f t="shared" si="9"/>
        <v>32210.23146602615</v>
      </c>
      <c r="Q28" s="3">
        <f t="shared" si="10"/>
        <v>301224.0554575247</v>
      </c>
      <c r="R28" s="3">
        <f t="shared" si="0"/>
        <v>785699.2307416381</v>
      </c>
      <c r="S28" s="5">
        <f t="shared" si="11"/>
        <v>11.864131184671589</v>
      </c>
    </row>
    <row r="29" spans="1:19" ht="12.75">
      <c r="A29">
        <v>75</v>
      </c>
      <c r="B29">
        <v>5</v>
      </c>
      <c r="C29">
        <v>73694</v>
      </c>
      <c r="D29">
        <v>5279</v>
      </c>
      <c r="E29">
        <f t="shared" si="1"/>
        <v>0.0716340543327815</v>
      </c>
      <c r="F29">
        <v>2.518</v>
      </c>
      <c r="G29">
        <f t="shared" si="2"/>
        <v>0.35817027166390747</v>
      </c>
      <c r="H29">
        <f t="shared" si="3"/>
        <v>2.482</v>
      </c>
      <c r="I29">
        <f t="shared" si="4"/>
        <v>0.1777957228539637</v>
      </c>
      <c r="J29">
        <f t="shared" si="5"/>
        <v>1.1777957228539637</v>
      </c>
      <c r="K29" s="4">
        <f t="shared" si="6"/>
        <v>0.3041022010132715</v>
      </c>
      <c r="L29">
        <f t="shared" si="12"/>
        <v>0.6958977989867285</v>
      </c>
      <c r="M29" s="3">
        <f t="shared" si="13"/>
        <v>53802.764798299715</v>
      </c>
      <c r="N29" s="3">
        <f t="shared" si="7"/>
        <v>16361.539195762307</v>
      </c>
      <c r="O29" s="3">
        <f t="shared" si="8"/>
        <v>187206.12801268703</v>
      </c>
      <c r="P29" s="3">
        <f t="shared" si="9"/>
        <v>41198.35569492949</v>
      </c>
      <c r="Q29" s="3">
        <f t="shared" si="10"/>
        <v>228404.4837076165</v>
      </c>
      <c r="R29" s="3">
        <f t="shared" si="0"/>
        <v>484475.1752841134</v>
      </c>
      <c r="S29" s="5">
        <f t="shared" si="11"/>
        <v>9.004652030436619</v>
      </c>
    </row>
    <row r="30" spans="1:19" ht="12.75">
      <c r="A30">
        <v>80</v>
      </c>
      <c r="B30">
        <v>5</v>
      </c>
      <c r="C30">
        <v>57512</v>
      </c>
      <c r="D30">
        <v>6460</v>
      </c>
      <c r="E30">
        <f t="shared" si="1"/>
        <v>0.1123243844762832</v>
      </c>
      <c r="F30">
        <v>2.423</v>
      </c>
      <c r="G30">
        <f t="shared" si="2"/>
        <v>0.5616219223814161</v>
      </c>
      <c r="H30">
        <f t="shared" si="3"/>
        <v>2.577</v>
      </c>
      <c r="I30">
        <f t="shared" si="4"/>
        <v>0.28945993879538184</v>
      </c>
      <c r="J30">
        <f t="shared" si="5"/>
        <v>1.2894599387953818</v>
      </c>
      <c r="K30" s="4">
        <f t="shared" si="6"/>
        <v>0.4355481744598326</v>
      </c>
      <c r="L30">
        <f t="shared" si="12"/>
        <v>0.5644518255401674</v>
      </c>
      <c r="M30" s="3">
        <f t="shared" si="13"/>
        <v>37441.22560253741</v>
      </c>
      <c r="N30" s="3">
        <f t="shared" si="7"/>
        <v>16307.457460723916</v>
      </c>
      <c r="O30" s="3">
        <f t="shared" si="8"/>
        <v>105668.84070906746</v>
      </c>
      <c r="P30" s="3">
        <f t="shared" si="9"/>
        <v>39512.96942733405</v>
      </c>
      <c r="Q30" s="3">
        <f t="shared" si="10"/>
        <v>145181.8101364015</v>
      </c>
      <c r="R30" s="3">
        <f t="shared" si="0"/>
        <v>256070.6915764969</v>
      </c>
      <c r="S30" s="5">
        <f t="shared" si="11"/>
        <v>6.8392710830262695</v>
      </c>
    </row>
    <row r="31" spans="1:19" ht="12.75">
      <c r="A31">
        <v>85</v>
      </c>
      <c r="C31">
        <v>32248</v>
      </c>
      <c r="D31">
        <v>6146</v>
      </c>
      <c r="E31">
        <f t="shared" si="1"/>
        <v>0.19058546266435128</v>
      </c>
      <c r="F31">
        <v>5.247</v>
      </c>
      <c r="G31">
        <f t="shared" si="2"/>
        <v>0</v>
      </c>
      <c r="H31">
        <f t="shared" si="3"/>
        <v>-5.247</v>
      </c>
      <c r="I31">
        <f t="shared" si="4"/>
        <v>-1.000001922599851</v>
      </c>
      <c r="J31">
        <f t="shared" si="5"/>
        <v>-1.9225998511007703E-06</v>
      </c>
      <c r="K31">
        <v>1</v>
      </c>
      <c r="L31">
        <f t="shared" si="12"/>
        <v>0</v>
      </c>
      <c r="M31" s="3">
        <f t="shared" si="13"/>
        <v>21133.768141813493</v>
      </c>
      <c r="N31" s="3">
        <f t="shared" si="7"/>
        <v>21133.768141813493</v>
      </c>
      <c r="O31" s="3">
        <f t="shared" si="8"/>
        <v>0</v>
      </c>
      <c r="P31" s="3">
        <f t="shared" si="9"/>
        <v>110888.8814400954</v>
      </c>
      <c r="Q31" s="3">
        <f t="shared" si="10"/>
        <v>110888.8814400954</v>
      </c>
      <c r="R31" s="3">
        <f t="shared" si="0"/>
        <v>110888.8814400954</v>
      </c>
      <c r="S31" s="5">
        <f t="shared" si="11"/>
        <v>5.247</v>
      </c>
    </row>
    <row r="33" s="14" customFormat="1" ht="26.25" customHeight="1"/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Dr. Aynalem Adugna</cp:lastModifiedBy>
  <dcterms:created xsi:type="dcterms:W3CDTF">2003-01-19T01:42:35Z</dcterms:created>
  <dcterms:modified xsi:type="dcterms:W3CDTF">2007-12-10T01:07:38Z</dcterms:modified>
  <cp:category/>
  <cp:version/>
  <cp:contentType/>
  <cp:contentStatus/>
</cp:coreProperties>
</file>